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14-04-2022_07-37-58 (1)\"/>
    </mc:Choice>
  </mc:AlternateContent>
  <xr:revisionPtr revIDLastSave="0" documentId="13_ncr:1_{77FDA1DA-B21A-4A9F-B41E-DF57C139D760}" xr6:coauthVersionLast="47" xr6:coauthVersionMax="47" xr10:uidLastSave="{00000000-0000-0000-0000-000000000000}"/>
  <bookViews>
    <workbookView xWindow="-120" yWindow="-120" windowWidth="17520" windowHeight="12600" tabRatio="500" xr2:uid="{00000000-000D-0000-FFFF-FFFF00000000}"/>
  </bookViews>
  <sheets>
    <sheet name="Лист1" sheetId="1" r:id="rId1"/>
    <sheet name="Лист2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2" l="1"/>
  <c r="E45" i="2"/>
  <c r="E44" i="2"/>
  <c r="E43" i="2"/>
  <c r="E42" i="2"/>
  <c r="E41" i="2"/>
  <c r="E40" i="2"/>
  <c r="E39" i="2"/>
  <c r="E38" i="2"/>
  <c r="E37" i="2"/>
  <c r="E36" i="2"/>
  <c r="D36" i="2"/>
  <c r="C36" i="2"/>
  <c r="E35" i="2"/>
  <c r="E34" i="2"/>
  <c r="D33" i="2"/>
  <c r="D47" i="2" s="1"/>
  <c r="C33" i="2"/>
  <c r="C47" i="2" s="1"/>
  <c r="C25" i="2" s="1"/>
  <c r="E32" i="2"/>
  <c r="E31" i="2"/>
  <c r="E30" i="2"/>
  <c r="E29" i="2"/>
  <c r="E28" i="2"/>
  <c r="E27" i="2"/>
  <c r="E22" i="2"/>
  <c r="E21" i="2"/>
  <c r="E20" i="2"/>
  <c r="E19" i="2"/>
  <c r="E18" i="2"/>
  <c r="E17" i="2"/>
  <c r="E16" i="2"/>
  <c r="E15" i="2"/>
  <c r="E14" i="2"/>
  <c r="E13" i="2"/>
  <c r="E12" i="2"/>
  <c r="E11" i="2"/>
  <c r="D10" i="2"/>
  <c r="C10" i="2"/>
  <c r="E10" i="2" s="1"/>
  <c r="E9" i="2"/>
  <c r="E8" i="2"/>
  <c r="D7" i="2"/>
  <c r="E7" i="2" s="1"/>
  <c r="C7" i="2"/>
  <c r="C23" i="2" s="1"/>
  <c r="E47" i="2" l="1"/>
  <c r="D25" i="2"/>
  <c r="E25" i="2" s="1"/>
  <c r="D23" i="2"/>
  <c r="E23" i="2" s="1"/>
  <c r="E33" i="2"/>
</calcChain>
</file>

<file path=xl/sharedStrings.xml><?xml version="1.0" encoding="utf-8"?>
<sst xmlns="http://schemas.openxmlformats.org/spreadsheetml/2006/main" count="61" uniqueCount="61">
  <si>
    <t>Сведения о численности муниципальных служащих Петропавловского сельсовета,</t>
  </si>
  <si>
    <t>выборных должностных лиц сельсовета, осуществляющих  свои полномочия</t>
  </si>
  <si>
    <t xml:space="preserve">на постоянной основе, работников, оплата труда которых осуществляется  </t>
  </si>
  <si>
    <t>за счет средств местного бюджета за 1 квартал 2022 г.</t>
  </si>
  <si>
    <t>№ п/п</t>
  </si>
  <si>
    <t>наименование показателя</t>
  </si>
  <si>
    <t>значение</t>
  </si>
  <si>
    <t xml:space="preserve">численность муниципальных служащих сельсовета, выборных должностных лиц сельсовета, осуществляющих свои полномочия на постоянной основе за отчетный период, человек </t>
  </si>
  <si>
    <t xml:space="preserve">Фактические затраты на денежное содержание муниципальных служащих сельсовета выборных должностных лиц сельсовета, осуществляющих свои полномочия на постоянной основе за отчетный период, человек </t>
  </si>
  <si>
    <t>численность работников оплата труда которых осуществляется  за счет средств местного бюджета, за отчетный период, человек</t>
  </si>
  <si>
    <t>Сведения о ходе исполнения бюджета Петропавловского сельсовета</t>
  </si>
  <si>
    <t>За 1 квартал  2022 год</t>
  </si>
  <si>
    <t>(руб.)</t>
  </si>
  <si>
    <t>№строки</t>
  </si>
  <si>
    <t>Наименование</t>
  </si>
  <si>
    <t>Утверждено</t>
  </si>
  <si>
    <t>Исполнено</t>
  </si>
  <si>
    <t>(Руб.)</t>
  </si>
  <si>
    <t>Руб.</t>
  </si>
  <si>
    <t>%</t>
  </si>
  <si>
    <t xml:space="preserve"> </t>
  </si>
  <si>
    <t>Доходы собственные</t>
  </si>
  <si>
    <t>Налоги на доходы</t>
  </si>
  <si>
    <t>Налог на совокупный доход</t>
  </si>
  <si>
    <t>Налоги на имущество в том числе:</t>
  </si>
  <si>
    <t>а)Земельный налог</t>
  </si>
  <si>
    <t>б) налог на имущество физ. Лиц</t>
  </si>
  <si>
    <t>Акцизы по подакцизным товарам( продукции), производимым на территории Российской Федерации</t>
  </si>
  <si>
    <t>Доходы от использования имущества , находящегося в государственной и муниципальной собственности</t>
  </si>
  <si>
    <t>Дотации бюджетам сельских поселений на выравнивание бюджетной обеспеченности  из средств районного бюджета</t>
  </si>
  <si>
    <t>Дотации бюджетам сельских поселений на выравнивание бюджетной обеспеченности  из средств краевого бюджета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</si>
  <si>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 по министерству финансов Красноярского края в рамках непрограммных расходов отдельных органов исполнительной власти</t>
  </si>
  <si>
    <t>Прочие межбюджетные трансферты передаваемые бюджетам сельских поселений</t>
  </si>
  <si>
    <t>Прочие субсидии бюджетам сельских поселений (на обеспечение первичных мер пожарной безопасности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населения")</t>
  </si>
  <si>
    <t>Субвенции бюджетам сельских поселений на выполнение государственных полномочий по созданию и обеспечению деятельности  административных комиссий( в соответствии с законом края от 23.04.2009 года №8-3170  в рамках непрограммных расходов органов судебной власти)</t>
  </si>
  <si>
    <t>Иной межбюджетный трансферт на содержание автомобильных дорог общего пользования местного значения за счет средств дорожного фонда Балахтинского района</t>
  </si>
  <si>
    <t>Иной межбюджетный трансферт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</t>
  </si>
  <si>
    <t>ВСЕГО доходов</t>
  </si>
  <si>
    <t>РАСХОДЫ</t>
  </si>
  <si>
    <t>Администрация Петропавловского сельсовета</t>
  </si>
  <si>
    <t>Функционирование высшего должностного лица муниципального образования (глава муниципального образования)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</si>
  <si>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</si>
  <si>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Субсидии на передачу полномочий по финансовому контролю в рамках подпрограммы «Прочие мероприятия Петропавловского сельсовета»  муниципальной программы «Создание комфортных и безопасных условий на территории Петропавловского сельсовета»</t>
  </si>
  <si>
    <t>Расходы на финансирование админ.комиссии</t>
  </si>
  <si>
    <t>Резервные фонды</t>
  </si>
  <si>
    <t>Другие общегосударственные вопросы</t>
  </si>
  <si>
    <t>Национальная   оборона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</si>
  <si>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</si>
  <si>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 в том числе :</t>
  </si>
  <si>
    <t>Национальная экономика. Транспорт</t>
  </si>
  <si>
    <t>а) Содержание автомобильных дорог общего пользования местного значения</t>
  </si>
  <si>
    <t>б) Субсидии на содержание автомобильных дорог общего пользования местного значения городских округов , городов и сельских поселений за счет средств дорожного фонда Красноярского края в рамках непрограммных расходов местного самоуправления</t>
  </si>
  <si>
    <t>д)Софинансирование к субсидии бюджетам муниципальных образований на содержание автомобильных дорог общего пользования местного значения городских округов , городов, и сельских поселений</t>
  </si>
  <si>
    <t>в)Субсидии на капитальный ремонт и ремонт автомобильных дорог общего пользования местного значения городских округов , городов, и сельских поселений</t>
  </si>
  <si>
    <t>г)Софинансирование к 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, городов, и сельских поселений</t>
  </si>
  <si>
    <t>Жилищно –коммунальное хозяйство</t>
  </si>
  <si>
    <t>Культура</t>
  </si>
  <si>
    <t>Прочие межбюджетные трансферты КУЛЬТУРА</t>
  </si>
  <si>
    <t>Прочие межбюджетные трансфертыТЕХ.ПЕРСОНАЛ</t>
  </si>
  <si>
    <t>Доплата к пенсии муниципальным служащим</t>
  </si>
  <si>
    <t>Всего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</si>
</sst>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u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Font="1" applyBorder="1"/>
    <xf numFmtId="0" fontId="0" fillId="0" borderId="0" xfId="0" applyBorder="1"/>
    <xf numFmtId="4" fontId="0" fillId="0" borderId="1" xfId="0" applyNumberFormat="1" applyBorder="1"/>
    <xf numFmtId="2" fontId="0" fillId="0" borderId="1" xfId="0" applyNumberFormat="1" applyBorder="1"/>
    <xf numFmtId="0" fontId="0" fillId="0" borderId="1" xfId="0" applyFont="1" applyBorder="1" applyAlignment="1">
      <alignment wrapText="1"/>
    </xf>
    <xf numFmtId="0" fontId="2" fillId="0" borderId="4" xfId="0" applyFont="1" applyBorder="1" applyAlignment="1">
      <alignment horizontal="left" vertical="center" wrapText="1"/>
    </xf>
    <xf numFmtId="4" fontId="0" fillId="2" borderId="1" xfId="0" applyNumberFormat="1" applyFill="1" applyBorder="1"/>
    <xf numFmtId="0" fontId="0" fillId="2" borderId="1" xfId="0" applyFill="1" applyBorder="1"/>
    <xf numFmtId="0" fontId="2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4" fontId="0" fillId="0" borderId="1" xfId="0" applyNumberFormat="1" applyFont="1" applyBorder="1"/>
    <xf numFmtId="2" fontId="0" fillId="0" borderId="1" xfId="0" applyNumberFormat="1" applyFont="1" applyBorder="1"/>
    <xf numFmtId="4" fontId="0" fillId="0" borderId="0" xfId="0" applyNumberFormat="1" applyBorder="1"/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1"/>
  <sheetViews>
    <sheetView tabSelected="1" zoomScale="90" zoomScaleNormal="90" workbookViewId="0">
      <selection activeCell="D15" sqref="D15"/>
    </sheetView>
  </sheetViews>
  <sheetFormatPr defaultColWidth="8.7109375" defaultRowHeight="15" x14ac:dyDescent="0.25"/>
  <cols>
    <col min="3" max="3" width="33.85546875" customWidth="1"/>
    <col min="4" max="4" width="29.140625" customWidth="1"/>
  </cols>
  <sheetData>
    <row r="3" spans="1:4" ht="15.75" x14ac:dyDescent="0.25">
      <c r="A3" s="2" t="s">
        <v>0</v>
      </c>
      <c r="B3" s="2"/>
      <c r="C3" s="2"/>
      <c r="D3" s="2"/>
    </row>
    <row r="4" spans="1:4" ht="15.75" x14ac:dyDescent="0.25">
      <c r="A4" s="2" t="s">
        <v>1</v>
      </c>
      <c r="B4" s="2"/>
      <c r="C4" s="2"/>
      <c r="D4" s="2"/>
    </row>
    <row r="5" spans="1:4" ht="15.75" x14ac:dyDescent="0.25">
      <c r="A5" s="2" t="s">
        <v>2</v>
      </c>
      <c r="B5" s="2"/>
      <c r="C5" s="2"/>
      <c r="D5" s="2"/>
    </row>
    <row r="6" spans="1:4" ht="15.75" x14ac:dyDescent="0.25">
      <c r="A6" s="2" t="s">
        <v>3</v>
      </c>
      <c r="B6" s="2"/>
      <c r="C6" s="2"/>
      <c r="D6" s="2"/>
    </row>
    <row r="7" spans="1:4" ht="15.75" x14ac:dyDescent="0.25">
      <c r="A7" s="3"/>
      <c r="B7" s="3"/>
      <c r="C7" s="3"/>
      <c r="D7" s="3"/>
    </row>
    <row r="8" spans="1:4" ht="15.75" x14ac:dyDescent="0.25">
      <c r="A8" s="4" t="s">
        <v>4</v>
      </c>
      <c r="B8" s="5" t="s">
        <v>5</v>
      </c>
      <c r="C8" s="6"/>
      <c r="D8" s="4" t="s">
        <v>6</v>
      </c>
    </row>
    <row r="9" spans="1:4" ht="80.099999999999994" customHeight="1" x14ac:dyDescent="0.25">
      <c r="A9" s="7">
        <v>1</v>
      </c>
      <c r="B9" s="1" t="s">
        <v>7</v>
      </c>
      <c r="C9" s="1"/>
      <c r="D9" s="8">
        <v>5</v>
      </c>
    </row>
    <row r="10" spans="1:4" ht="82.9" customHeight="1" x14ac:dyDescent="0.25">
      <c r="A10" s="7">
        <v>2</v>
      </c>
      <c r="B10" s="1" t="s">
        <v>8</v>
      </c>
      <c r="C10" s="1"/>
      <c r="D10" s="8">
        <v>649724.94999999995</v>
      </c>
    </row>
    <row r="11" spans="1:4" ht="60" customHeight="1" x14ac:dyDescent="0.25">
      <c r="A11" s="7">
        <v>3</v>
      </c>
      <c r="B11" s="1" t="s">
        <v>9</v>
      </c>
      <c r="C11" s="1"/>
      <c r="D11" s="8">
        <v>3</v>
      </c>
    </row>
  </sheetData>
  <mergeCells count="3">
    <mergeCell ref="B9:C9"/>
    <mergeCell ref="B10:C10"/>
    <mergeCell ref="B11:C1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9"/>
  <sheetViews>
    <sheetView zoomScale="90" zoomScaleNormal="90" workbookViewId="0">
      <selection activeCell="E38" sqref="E38"/>
    </sheetView>
  </sheetViews>
  <sheetFormatPr defaultColWidth="8.7109375" defaultRowHeight="15" x14ac:dyDescent="0.25"/>
  <cols>
    <col min="2" max="2" width="76.42578125" customWidth="1"/>
    <col min="3" max="3" width="12.7109375" customWidth="1"/>
    <col min="4" max="4" width="14.85546875" customWidth="1"/>
    <col min="5" max="5" width="17" customWidth="1"/>
    <col min="8" max="8" width="11.42578125" customWidth="1"/>
  </cols>
  <sheetData>
    <row r="1" spans="1:16" x14ac:dyDescent="0.25">
      <c r="B1" t="s">
        <v>10</v>
      </c>
    </row>
    <row r="2" spans="1:16" x14ac:dyDescent="0.25">
      <c r="B2" t="s">
        <v>11</v>
      </c>
    </row>
    <row r="3" spans="1:16" x14ac:dyDescent="0.25">
      <c r="E3" t="s">
        <v>12</v>
      </c>
    </row>
    <row r="4" spans="1:16" x14ac:dyDescent="0.25">
      <c r="A4" s="9" t="s">
        <v>13</v>
      </c>
      <c r="B4" s="9" t="s">
        <v>14</v>
      </c>
      <c r="C4" s="9" t="s">
        <v>15</v>
      </c>
      <c r="D4" s="9" t="s">
        <v>16</v>
      </c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x14ac:dyDescent="0.25">
      <c r="A5" s="9"/>
      <c r="B5" s="9"/>
      <c r="C5" s="9" t="s">
        <v>17</v>
      </c>
      <c r="D5" s="9" t="s">
        <v>18</v>
      </c>
      <c r="E5" s="9" t="s">
        <v>19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x14ac:dyDescent="0.25">
      <c r="A6" s="9">
        <v>1</v>
      </c>
      <c r="B6" s="9" t="s">
        <v>20</v>
      </c>
      <c r="C6" s="9"/>
      <c r="D6" s="11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5">
      <c r="A7" s="9">
        <v>1</v>
      </c>
      <c r="B7" s="9" t="s">
        <v>21</v>
      </c>
      <c r="C7" s="11">
        <f>C13+C8+C9+C10+C14</f>
        <v>829100</v>
      </c>
      <c r="D7" s="11">
        <f>D13+D8+D9+D10+D14</f>
        <v>90449.079999999987</v>
      </c>
      <c r="E7" s="12">
        <f t="shared" ref="E7:E23" si="0">D7/C7*100</f>
        <v>10.909308889156916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x14ac:dyDescent="0.25">
      <c r="A8" s="9">
        <v>2</v>
      </c>
      <c r="B8" s="9" t="s">
        <v>22</v>
      </c>
      <c r="C8" s="11">
        <v>92000</v>
      </c>
      <c r="D8" s="11">
        <v>14101.23</v>
      </c>
      <c r="E8" s="12">
        <f t="shared" si="0"/>
        <v>15.327423913043479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x14ac:dyDescent="0.25">
      <c r="A9" s="9">
        <v>3</v>
      </c>
      <c r="B9" s="9" t="s">
        <v>23</v>
      </c>
      <c r="C9" s="11">
        <v>10000</v>
      </c>
      <c r="D9" s="9"/>
      <c r="E9" s="12">
        <f t="shared" si="0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x14ac:dyDescent="0.25">
      <c r="A10" s="9">
        <v>4</v>
      </c>
      <c r="B10" s="9" t="s">
        <v>24</v>
      </c>
      <c r="C10" s="11">
        <f>C11+C12</f>
        <v>437000</v>
      </c>
      <c r="D10" s="11">
        <f>D11+D12</f>
        <v>7841.4</v>
      </c>
      <c r="E10" s="12">
        <f t="shared" si="0"/>
        <v>1.794370709382151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x14ac:dyDescent="0.25">
      <c r="A11" s="9"/>
      <c r="B11" s="9" t="s">
        <v>25</v>
      </c>
      <c r="C11" s="11">
        <v>427000</v>
      </c>
      <c r="D11" s="11">
        <v>6975.37</v>
      </c>
      <c r="E11" s="12">
        <f t="shared" si="0"/>
        <v>1.6335761124121779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x14ac:dyDescent="0.25">
      <c r="A12" s="9"/>
      <c r="B12" s="9" t="s">
        <v>26</v>
      </c>
      <c r="C12" s="11">
        <v>10000</v>
      </c>
      <c r="D12" s="11">
        <v>866.03</v>
      </c>
      <c r="E12" s="12">
        <f t="shared" si="0"/>
        <v>8.6602999999999994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ht="30" x14ac:dyDescent="0.25">
      <c r="A13" s="9">
        <v>5</v>
      </c>
      <c r="B13" s="13" t="s">
        <v>27</v>
      </c>
      <c r="C13" s="11">
        <v>222100</v>
      </c>
      <c r="D13" s="11">
        <v>57256.45</v>
      </c>
      <c r="E13" s="12">
        <f t="shared" si="0"/>
        <v>25.779581269698333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ht="30" x14ac:dyDescent="0.25">
      <c r="A14" s="9">
        <v>7</v>
      </c>
      <c r="B14" s="13" t="s">
        <v>28</v>
      </c>
      <c r="C14" s="11">
        <v>68000</v>
      </c>
      <c r="D14" s="11">
        <v>11250</v>
      </c>
      <c r="E14" s="12">
        <f t="shared" si="0"/>
        <v>16.544117647058822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ht="25.7" customHeight="1" x14ac:dyDescent="0.25">
      <c r="A15" s="9">
        <v>11</v>
      </c>
      <c r="B15" s="13" t="s">
        <v>29</v>
      </c>
      <c r="C15" s="11">
        <v>3413900</v>
      </c>
      <c r="D15" s="11">
        <v>1890000</v>
      </c>
      <c r="E15" s="12">
        <f t="shared" si="0"/>
        <v>55.36190280910396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ht="26.45" customHeight="1" x14ac:dyDescent="0.25">
      <c r="A16" s="9">
        <v>12</v>
      </c>
      <c r="B16" s="13" t="s">
        <v>30</v>
      </c>
      <c r="C16" s="11">
        <v>288100</v>
      </c>
      <c r="D16" s="11">
        <v>72010</v>
      </c>
      <c r="E16" s="12">
        <f t="shared" si="0"/>
        <v>24.994793474488024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ht="46.35" customHeight="1" x14ac:dyDescent="0.25">
      <c r="A17" s="9">
        <v>13</v>
      </c>
      <c r="B17" s="13" t="s">
        <v>31</v>
      </c>
      <c r="C17" s="11">
        <v>90980</v>
      </c>
      <c r="D17" s="11">
        <v>22746</v>
      </c>
      <c r="E17" s="12">
        <f t="shared" si="0"/>
        <v>25.001099142668721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ht="30" x14ac:dyDescent="0.25">
      <c r="A18" s="9">
        <v>14</v>
      </c>
      <c r="B18" s="13" t="s">
        <v>32</v>
      </c>
      <c r="C18" s="11">
        <v>4963100</v>
      </c>
      <c r="D18" s="12"/>
      <c r="E18" s="12">
        <f t="shared" si="0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ht="56.45" customHeight="1" x14ac:dyDescent="0.25">
      <c r="A19" s="9">
        <v>15</v>
      </c>
      <c r="B19" s="13" t="s">
        <v>33</v>
      </c>
      <c r="C19" s="9">
        <v>42600</v>
      </c>
      <c r="D19" s="9"/>
      <c r="E19" s="12">
        <f t="shared" si="0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ht="46.35" customHeight="1" x14ac:dyDescent="0.25">
      <c r="A20" s="9">
        <v>17</v>
      </c>
      <c r="B20" s="13" t="s">
        <v>34</v>
      </c>
      <c r="C20" s="11">
        <v>2400</v>
      </c>
      <c r="D20" s="12">
        <v>600</v>
      </c>
      <c r="E20" s="12">
        <f t="shared" si="0"/>
        <v>25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ht="25.7" customHeight="1" x14ac:dyDescent="0.25">
      <c r="A21" s="9">
        <v>18</v>
      </c>
      <c r="B21" s="13" t="s">
        <v>35</v>
      </c>
      <c r="C21" s="11">
        <v>56600</v>
      </c>
      <c r="D21" s="12"/>
      <c r="E21" s="12">
        <f t="shared" si="0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ht="35.65" customHeight="1" x14ac:dyDescent="0.25">
      <c r="A22" s="9">
        <v>19</v>
      </c>
      <c r="B22" s="13" t="s">
        <v>36</v>
      </c>
      <c r="C22" s="11">
        <v>147094</v>
      </c>
      <c r="D22" s="12">
        <v>44127.8</v>
      </c>
      <c r="E22" s="12">
        <f t="shared" si="0"/>
        <v>29.999728065046842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x14ac:dyDescent="0.25">
      <c r="A23" s="9"/>
      <c r="B23" s="9" t="s">
        <v>37</v>
      </c>
      <c r="C23" s="11">
        <f>C7+C15+C16+C17+C18+C19+C20+C21+C22</f>
        <v>9833874</v>
      </c>
      <c r="D23" s="11">
        <f>D7+D15+D16+D17+D18+D19+D20+D21+D22</f>
        <v>2119932.88</v>
      </c>
      <c r="E23" s="11">
        <f t="shared" si="0"/>
        <v>21.55745416302873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x14ac:dyDescent="0.25">
      <c r="A24" s="9"/>
      <c r="B24" s="9" t="s">
        <v>38</v>
      </c>
      <c r="C24" s="9"/>
      <c r="D24" s="9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x14ac:dyDescent="0.25">
      <c r="A25" s="9">
        <v>1</v>
      </c>
      <c r="B25" s="9" t="s">
        <v>39</v>
      </c>
      <c r="C25" s="11">
        <f>C47</f>
        <v>9833874</v>
      </c>
      <c r="D25" s="11">
        <f>D47</f>
        <v>2136835.89</v>
      </c>
      <c r="E25" s="12">
        <f>D25/C25*100</f>
        <v>21.72933972918506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x14ac:dyDescent="0.25">
      <c r="A26" s="9"/>
      <c r="B26" s="9"/>
      <c r="C26" s="9"/>
      <c r="D26" s="9"/>
      <c r="E26" s="12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ht="25.7" customHeight="1" x14ac:dyDescent="0.25">
      <c r="A27" s="9">
        <v>2</v>
      </c>
      <c r="B27" s="13" t="s">
        <v>40</v>
      </c>
      <c r="C27" s="11">
        <v>940040</v>
      </c>
      <c r="D27" s="11">
        <v>243055.08</v>
      </c>
      <c r="E27" s="12">
        <f t="shared" ref="E27:E45" si="1">D27/C27*100</f>
        <v>25.855823156461426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ht="38.1" customHeight="1" x14ac:dyDescent="0.25">
      <c r="A28" s="9">
        <v>3</v>
      </c>
      <c r="B28" s="13" t="s">
        <v>41</v>
      </c>
      <c r="C28" s="11">
        <v>3647335</v>
      </c>
      <c r="D28" s="11">
        <v>662465.36</v>
      </c>
      <c r="E28" s="12">
        <f t="shared" si="1"/>
        <v>18.162997366570384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60" x14ac:dyDescent="0.25">
      <c r="A29" s="9">
        <v>4</v>
      </c>
      <c r="B29" s="14" t="s">
        <v>42</v>
      </c>
      <c r="C29" s="11">
        <v>1869</v>
      </c>
      <c r="D29" s="11">
        <v>1869</v>
      </c>
      <c r="E29" s="12">
        <f t="shared" si="1"/>
        <v>100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x14ac:dyDescent="0.25">
      <c r="A30" s="9">
        <v>6</v>
      </c>
      <c r="B30" s="9" t="s">
        <v>43</v>
      </c>
      <c r="C30" s="11">
        <v>2400</v>
      </c>
      <c r="D30" s="9"/>
      <c r="E30" s="12">
        <f t="shared" si="1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x14ac:dyDescent="0.25">
      <c r="A31" s="9">
        <v>7</v>
      </c>
      <c r="B31" s="9" t="s">
        <v>44</v>
      </c>
      <c r="C31" s="11">
        <v>5000</v>
      </c>
      <c r="D31" s="9">
        <v>0</v>
      </c>
      <c r="E31" s="12">
        <f t="shared" si="1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x14ac:dyDescent="0.25">
      <c r="A32" s="9">
        <v>9</v>
      </c>
      <c r="B32" s="9" t="s">
        <v>45</v>
      </c>
      <c r="C32" s="11">
        <v>489169</v>
      </c>
      <c r="D32" s="11">
        <v>124187.66</v>
      </c>
      <c r="E32" s="12">
        <f t="shared" si="1"/>
        <v>25.387475494154373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x14ac:dyDescent="0.25">
      <c r="A33" s="9">
        <v>10</v>
      </c>
      <c r="B33" s="9" t="s">
        <v>46</v>
      </c>
      <c r="C33" s="11">
        <f>C34</f>
        <v>90980</v>
      </c>
      <c r="D33" s="11">
        <f>D34</f>
        <v>14351.34</v>
      </c>
      <c r="E33" s="12">
        <f t="shared" si="1"/>
        <v>15.774170147285119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ht="30" x14ac:dyDescent="0.25">
      <c r="A34" s="9">
        <v>11</v>
      </c>
      <c r="B34" s="13" t="s">
        <v>47</v>
      </c>
      <c r="C34" s="11">
        <v>90980</v>
      </c>
      <c r="D34" s="15">
        <v>14351.34</v>
      </c>
      <c r="E34" s="12">
        <f t="shared" si="1"/>
        <v>15.774170147285119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x14ac:dyDescent="0.25">
      <c r="A35" s="9">
        <v>12</v>
      </c>
      <c r="B35" s="9" t="s">
        <v>48</v>
      </c>
      <c r="C35" s="11">
        <v>49731</v>
      </c>
      <c r="D35" s="15"/>
      <c r="E35" s="12">
        <f t="shared" si="1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 x14ac:dyDescent="0.25">
      <c r="A36" s="9">
        <v>13</v>
      </c>
      <c r="B36" s="9" t="s">
        <v>49</v>
      </c>
      <c r="C36" s="11">
        <f>C37+C38+C39+C40+C41</f>
        <v>283671</v>
      </c>
      <c r="D36" s="11">
        <f>D37+D38+D39+D40+D41</f>
        <v>19434.849999999999</v>
      </c>
      <c r="E36" s="12">
        <f t="shared" si="1"/>
        <v>6.8511938125504548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x14ac:dyDescent="0.25">
      <c r="A37" s="9"/>
      <c r="B37" s="9" t="s">
        <v>50</v>
      </c>
      <c r="C37" s="11">
        <v>283671</v>
      </c>
      <c r="D37" s="16">
        <v>19434.849999999999</v>
      </c>
      <c r="E37" s="12">
        <f t="shared" si="1"/>
        <v>6.8511938125504548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ht="60" x14ac:dyDescent="0.25">
      <c r="A38" s="9"/>
      <c r="B38" s="13" t="s">
        <v>51</v>
      </c>
      <c r="C38" s="9"/>
      <c r="D38" s="16"/>
      <c r="E38" s="12" t="e">
        <f t="shared" si="1"/>
        <v>#DIV/0!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ht="45" x14ac:dyDescent="0.25">
      <c r="A39" s="9"/>
      <c r="B39" s="17" t="s">
        <v>52</v>
      </c>
      <c r="C39" s="11"/>
      <c r="D39" s="15"/>
      <c r="E39" s="12" t="e">
        <f t="shared" si="1"/>
        <v>#DIV/0!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 ht="45" x14ac:dyDescent="0.25">
      <c r="A40" s="9"/>
      <c r="B40" s="13" t="s">
        <v>53</v>
      </c>
      <c r="C40" s="11"/>
      <c r="D40" s="15"/>
      <c r="E40" s="12" t="e">
        <f t="shared" si="1"/>
        <v>#DIV/0!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45" x14ac:dyDescent="0.25">
      <c r="A41" s="9"/>
      <c r="B41" s="17" t="s">
        <v>54</v>
      </c>
      <c r="C41" s="11"/>
      <c r="D41" s="15"/>
      <c r="E41" s="12" t="e">
        <f t="shared" si="1"/>
        <v>#DIV/0!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x14ac:dyDescent="0.25">
      <c r="A42" s="9">
        <v>14</v>
      </c>
      <c r="B42" s="9" t="s">
        <v>55</v>
      </c>
      <c r="C42" s="11">
        <v>264717</v>
      </c>
      <c r="D42" s="15">
        <v>54794.6</v>
      </c>
      <c r="E42" s="12">
        <f t="shared" si="1"/>
        <v>20.699312851082478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x14ac:dyDescent="0.25">
      <c r="A43" s="9">
        <v>15</v>
      </c>
      <c r="B43" s="9" t="s">
        <v>56</v>
      </c>
      <c r="C43" s="11">
        <v>4034962</v>
      </c>
      <c r="D43" s="11">
        <v>1016678</v>
      </c>
      <c r="E43" s="12">
        <f t="shared" si="1"/>
        <v>25.19671808557305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 x14ac:dyDescent="0.25">
      <c r="A44" s="9">
        <v>18</v>
      </c>
      <c r="B44" s="18" t="s">
        <v>57</v>
      </c>
      <c r="C44" s="11">
        <v>2398002</v>
      </c>
      <c r="D44" s="15">
        <v>608432</v>
      </c>
      <c r="E44" s="12">
        <f t="shared" si="1"/>
        <v>25.372455902872478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x14ac:dyDescent="0.25">
      <c r="A45" s="9">
        <v>19</v>
      </c>
      <c r="B45" s="18" t="s">
        <v>58</v>
      </c>
      <c r="C45" s="11">
        <v>1636960</v>
      </c>
      <c r="D45" s="15">
        <v>408246</v>
      </c>
      <c r="E45" s="12">
        <f t="shared" si="1"/>
        <v>24.93927768546574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 x14ac:dyDescent="0.25">
      <c r="A46" s="9">
        <v>20</v>
      </c>
      <c r="B46" s="18" t="s">
        <v>59</v>
      </c>
      <c r="C46" s="11">
        <v>24000</v>
      </c>
      <c r="D46" s="15"/>
      <c r="E46" s="12">
        <f>D46*100/C46</f>
        <v>0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 x14ac:dyDescent="0.25">
      <c r="A47" s="19"/>
      <c r="B47" s="9" t="s">
        <v>60</v>
      </c>
      <c r="C47" s="20">
        <f>C27+C28+C29+C30+C31+C32+C33+C35+C36+C42+C43+C46</f>
        <v>9833874</v>
      </c>
      <c r="D47" s="20">
        <f>D27+D28+D29+D30+D31+D32+D33+D35+D36+D42+D43+D46</f>
        <v>2136835.89</v>
      </c>
      <c r="E47" s="21">
        <f>D47*100/C47</f>
        <v>21.72933972918506</v>
      </c>
      <c r="F47" s="10"/>
      <c r="G47" s="10"/>
      <c r="H47" s="22"/>
      <c r="I47" s="10"/>
      <c r="J47" s="10"/>
      <c r="K47" s="10"/>
      <c r="L47" s="10"/>
      <c r="M47" s="10"/>
      <c r="N47" s="10"/>
      <c r="O47" s="10"/>
      <c r="P47" s="10"/>
    </row>
    <row r="48" spans="1:16" x14ac:dyDescent="0.25">
      <c r="A48" s="10"/>
      <c r="B48" s="10"/>
      <c r="C48" s="22"/>
      <c r="D48" s="22"/>
      <c r="E48" s="2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6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6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16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1:16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1:16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1:16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16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1:16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1:16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1:16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1:16" x14ac:dyDescent="0.25">
      <c r="B69" s="10"/>
    </row>
  </sheetData>
  <pageMargins left="0.70833333333333304" right="0.70833333333333304" top="0.74791666666666701" bottom="0.74791666666666701" header="0.51180555555555496" footer="0.51180555555555496"/>
  <pageSetup paperSize="9" scale="65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1</cp:lastModifiedBy>
  <cp:revision>9</cp:revision>
  <dcterms:created xsi:type="dcterms:W3CDTF">2006-09-28T05:33:49Z</dcterms:created>
  <dcterms:modified xsi:type="dcterms:W3CDTF">2022-04-19T03:42:07Z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